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total" sheetId="1" r:id="rId1"/>
  </sheets>
  <definedNames>
    <definedName name="_xlnm.Print_Area" localSheetId="0">'total'!$A$1:$K$21</definedName>
  </definedNames>
  <calcPr fullCalcOnLoad="1"/>
</workbook>
</file>

<file path=xl/sharedStrings.xml><?xml version="1.0" encoding="utf-8"?>
<sst xmlns="http://schemas.openxmlformats.org/spreadsheetml/2006/main" count="50" uniqueCount="39">
  <si>
    <t>#</t>
  </si>
  <si>
    <t>სპეციფიკაცია</t>
  </si>
  <si>
    <t>ზომის ერთეული</t>
  </si>
  <si>
    <t>რაოდენობა</t>
  </si>
  <si>
    <t>ერთეულის ფასი</t>
  </si>
  <si>
    <t>საერთო ფასი</t>
  </si>
  <si>
    <t>ჯამი</t>
  </si>
  <si>
    <t>დღგ-18%</t>
  </si>
  <si>
    <t>სულ ფასი</t>
  </si>
  <si>
    <t>ერთეულის მონტაჟი</t>
  </si>
  <si>
    <t>სულ მონტაჟი</t>
  </si>
  <si>
    <t>ცალი</t>
  </si>
  <si>
    <t>მეტრი</t>
  </si>
  <si>
    <t>სამისამართო სამაგრი ძირი</t>
  </si>
  <si>
    <t>სახანძრო კაბელი 1*2*.08</t>
  </si>
  <si>
    <t>სამისამართო კვამლის დეტექტორი</t>
  </si>
  <si>
    <t xml:space="preserve">სამისამართო პანელი </t>
  </si>
  <si>
    <t>ქსელის მოდული</t>
  </si>
  <si>
    <t>დასახელება</t>
  </si>
  <si>
    <t>მარყუჟის გამაფართოვებელი</t>
  </si>
  <si>
    <t>მარუჟის გამაფართოვებელი, არანაკლებ 2 მარუჟზე, არანაკლებ 240 მოწყობილობის დაერთების საშუალებით თითოეულ მარუჟზე</t>
  </si>
  <si>
    <t>მიკროპროცესორული მართვა,  გააჩნია გარე ინდიკატორის მიერთების საშუალება, რომელიც  მართვადია წინასწარ ჩაწერილი სცენარების მიხედვით. კვამლის აღმომჩენ კამერას  გააჩნია ჰორიზონტალური ზედა ბადე 500 მკმ დიამეტრის ხვრელებით, რომელიც უზრუნველყოფს ცრუ განგაშების ალბათობის მინიმუმამდე დაყვანას. მგძნობელობის რეგულირების საშუალებით, ცალკე ტესტერისა და მართვის პულტის საშუალებით დონეებზე: 0.08dB/m; 0.10dB/m; 0.12dB/m; 0.15dB/m. თითოეულ დეტექტორს  გააჩნია მოვლენების  ინდივიდუალური მეხსიერება კვების გარეშე. ოპტიკური ინდიკაციის  3 განსხვავებული ფერი - წითელი; ყვითელი; მწვანე. მართვადი გამოსასვლელით, დენის მოხმარება განგაშის რეჟიმში  10 მილიამპერი. ყველა დეტექტორს  გააჩნია ინტეგრირებული იზოლატორი. თითოეულ დეტექტორს  გააჩნია დაბინძურების შესახებ ინფორმაციის მიწოდების საშუალება. ჩატარებული   აქვს LPCB ტესტი;</t>
  </si>
  <si>
    <t>სრულად თავსებადი სამისამართო კვამლის დეტექტორთან, მოკლე ჩართვის ფირფიტით აღჭურვილი</t>
  </si>
  <si>
    <t>სამისამართო საგანგაშო ღილაკი</t>
  </si>
  <si>
    <t>არასამისამართო მრავალჯერადი გამოყენების, პლასტმასის გადატვირთვის გასაღებით ; EN 54-11:2001 +A1:2005 ; LPCB;</t>
  </si>
  <si>
    <t>კვამლის ოპტიკური აღმომჩენი კამერა დაცულია ჰორიზონტალური ბადით 500 μm ნახვრეტებით. თითოეულ დეტექტორს გააჩნია ინტეგრირებული იზოლატორი. გააჩნია მოვლენების ინდივიდუალური მეხსიერება კვების გარეშე; გააჩნია დაბინძურების შესახებ  ინფორმაციის მიწოდების საშუალება. დეტექტორს  გააჩნია მუშაობის 5 რეჟიმი: 1. დეტექტორი უნდა   რეაგირებს კვამლის არსებობაზე, ტემპერატურის გარკვეულ დროში სწრაფად აწევაზე და ფიქსირებული ტემპერატურის მიღწევაზე. 2. დეტექტორი  რეაგირებს კვამლის არსებობაზე და წინასწარ მითითებულ-ფიქსირებულ ტემპერატურაზე. 3. დეტექტორი  რეაგირებს მხოლოდ იმ შემთხვევაში, როდესაც დაკვამლიანების დონე და ტემპერატურის ზღვარი გადასცდება ფიქსირებულ ზღვარს. 4. დეტექტორი  რეაგირებს მხოლოდ კვამლის არსებობაზე. 5. დეტექტორი  რეაგირებს მხოლოდ ტემპერატური აწევაზე. კვამლის აღმოჩენის დონის რეგულირება შესაძლებელია შემდეგ დონეებზე: 0.08dB/m; 0.10dB/m; 0.12dB/m; 0.15dB/m. ტემპერატურის ზღვარის რეგულირდება შესაძლებელია შემდეგ რეჟიმებზე: 1. A1R რეჟიმი - 58°C + RoR; 2. B რეჟიმი - 72°C; 3. A2S რეჟიმი - 58°C; 4. BR რეჟიმი - 72°C + RoR; ნორმების შესაბამისობა EN 54-5:2000+A1:2002; EN 54-7:2000+A1:2002+A2:2006; CEA 4021:2003.</t>
  </si>
  <si>
    <t xml:space="preserve">სამისამართო მანათობელი სირენა
</t>
  </si>
  <si>
    <t>არასამისამართო კომბინირებული დეტექტორი</t>
  </si>
  <si>
    <t>თვითდამისამართებით, თეთრი ფერის, კვებას იღებს მარყუჟიდან, ინტეგრირებული მოკლე ჩართვის იზოლატორით, ხმის არჩევადი 14 ტონალობა, 16 ხმოვანი ტექსტური შეტყობინების ჩაწერის საშუალება, 101 დბ 1  მეტრზე,  შესაძლებელია  გარე  მონტაჟიც,  IP65  დაცვა,  გააჩნია სერთიფიცირება  EN54- 3:2001+A1:2002+A2+2006; EN 61000-6-3:2007+A1:2011; EN 50130-4:2011+A1:2014.</t>
  </si>
  <si>
    <t>ქსელის მოდული, სრული თავსებადობა შემოთავაზებულ მართვის პანელთან. უნდა შეეძლოს პანელის ინფორმაციის სრულყოფილი მიმოცვლა და მართვა</t>
  </si>
  <si>
    <t>აკუმულატორი 12ვ 17ამპ</t>
  </si>
  <si>
    <t>საკაბეოლ არხი</t>
  </si>
  <si>
    <t>20*10მმ</t>
  </si>
  <si>
    <t>სახანძრო კაბელი 1*2*.08+0.4მმ, არაალებადი.</t>
  </si>
  <si>
    <t>წარმოშობის ქვეყანა, მწარმოებელი კომპანია და მარკა/მოდელი</t>
  </si>
  <si>
    <t xml:space="preserve">არანაკლებ მარყუჟით, თითოეულ მარყუჟზე არანაკლებ 240 სამისამართო მოწყობილობის მიერთების საშუალებით, მარყუჟზე  არანაკლებ 240 ზონის აღქმა. გაფართოვების საშუალებით  არანაკლებ 8 მარყუჟამდე, საერთო ჯამში   შეუძლია  გაფართოვება  1920 მისამართამდე ერთ მართვის პულტში. მართვის პულტების ქსელში გაერთიანების საშუალება   30 ცალის RS485 ინტერფეისით  1 კმ მანძილზე.    1 ცალი C ტიპის საგანგაშო მოწყობილობების მიერთებისთვის EN542 დირექტივის შესაბამისი,    3 ცალი C ტიპის  პროგრამირებადი (supervised),    1 ცალი C ტიპის  გაუმართაობის, (supervised), 1 ცალი საგანგაშო სარელეო გამოსასვლელი;    1 ცალი გაუმართაობის ინფორმაციის გამოსასვლელი;    1 ცალი  მუდმივი  დენის (24 ვ) მოწყობილობების კვებისთვის;   1 ცალი მუდმივი დენის  (24 ვ) გადატვირთვის ფუნქციით მოწყობილობების კვებისთვის.  შესაძლებელია  საკონტროლო პანელიდან იმართოს თითოეული დეტექტორის მგრძნობელობა (4 დონე).  თითოეული დეტექტორის აღმოჩენის დონის რეჟიმის მიხედვით შეცვლის შესაძლებლობა დღე-ღამის მიხედვით, თითოეული დეტექტორის დამტვერიანების  დონის წაკითხვის და კომპენსირების საშუალება. USB და RS232 პორტები კომპიუტერიდან  კონფიგურირების და კონტროლისთვის. იზოლირებული RS485 პორტი პანელების წრედში გაერთიანებისთვის და მართვის პულტებისთვის; შესაძლებელია      8 ცალი დაშორებული მართვის პულტის (თხევად კრისტალურ ეკრანიანი კლავიატურის) მიერთება; პანელს  გააჩია მეტალის კორპუსი  ჩამონტაჟებული კვების ბლოკით, მინიმალური სიმძლავრე 72w EN-54-სტანდარტის შესაბამისი. კვების ბლოკისა და აკუმულატორის დამტენის მონიტორინგის შესაძლებლობით; ღია მარყუჟის ტექნოლოგიით, 2 და 4 წვერიანი მიერთების საშუალებით;  RS485 ინტერფეისის საშუალებით   4 დუბლირებადი მართვის პანელის მიერთების საშუალებით;   2000 მოვლენის შენახვის საშუალება; ავტომატური დამისამართებით; მეტალის კარადით და აკუმულატორების სათავსოთი. ავტომატურ რეჟიმში ელ.ფოსტით ყველა მომხდარი მოვლენის გაგზავნის საშუალებით ქსელის მოდულის დაერთების შემთხვევაში.   გააჩნია Emergency54 და LoopMap ტექნოლოგია; პანელი არის  ქვემოთ ჩამოთვლილი დირექტივებისა და ნორმების შესაბამისი: EN 54-2:1997 + A1:2006 EN 54-4:1997 + A1:2002 + A2:2006; EN50130-4:2011; EN 50130-5:2011; EN 61000-6-3:2007 +A1:2011; EN 60950-1:2006 +A11:2009 +A11:2009 +A1:2010 +A2:2013; 305/2011/EU; CPR; 2006/95/CE (LVD) ; 2004/108/CE (EMCD); </t>
  </si>
  <si>
    <t>ჯამი დღგ-ს ჩათვლით დოლარში</t>
  </si>
  <si>
    <t>უსაფრთხოების სისტემების მიწოდება მონტაჟის ხარჯთაღრიცხვა - დანართი #2</t>
  </si>
  <si>
    <t>დამხმარე მასალა და ზედნადები ხარჯი</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</si>
</sst>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GEL&quot;;\-#,##0\ &quot;GEL&quot;"/>
    <numFmt numFmtId="165" formatCode="#,##0\ &quot;GEL&quot;;[Red]\-#,##0\ &quot;GEL&quot;"/>
    <numFmt numFmtId="166" formatCode="#,##0.00\ &quot;GEL&quot;;\-#,##0.00\ &quot;GEL&quot;"/>
    <numFmt numFmtId="167" formatCode="#,##0.00\ &quot;GEL&quot;;[Red]\-#,##0.00\ &quot;GEL&quot;"/>
    <numFmt numFmtId="168" formatCode="_-* #,##0\ &quot;GEL&quot;_-;\-* #,##0\ &quot;GEL&quot;_-;_-* &quot;-&quot;\ &quot;GEL&quot;_-;_-@_-"/>
    <numFmt numFmtId="169" formatCode="_-* #,##0\ _G_E_L_-;\-* #,##0\ _G_E_L_-;_-* &quot;-&quot;\ _G_E_L_-;_-@_-"/>
    <numFmt numFmtId="170" formatCode="_-* #,##0.00\ &quot;GEL&quot;_-;\-* #,##0.00\ &quot;GEL&quot;_-;_-* &quot;-&quot;??\ &quot;GEL&quot;_-;_-@_-"/>
    <numFmt numFmtId="171" formatCode="_-* #,##0.00\ _G_E_L_-;\-* #,##0.00\ _G_E_L_-;_-* &quot;-&quot;??\ _G_E_L_-;_-@_-"/>
    <numFmt numFmtId="172" formatCode="0.0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00000000"/>
    <numFmt numFmtId="179" formatCode="0000000000000"/>
    <numFmt numFmtId="180" formatCode="0000000000"/>
    <numFmt numFmtId="181" formatCode="00000000"/>
    <numFmt numFmtId="182" formatCode="0000000"/>
    <numFmt numFmtId="183" formatCode="000000000"/>
    <numFmt numFmtId="184" formatCode="00000000000"/>
    <numFmt numFmtId="185" formatCode="000000000000"/>
    <numFmt numFmtId="186" formatCode="000000"/>
    <numFmt numFmtId="187" formatCode="&quot;Yes&quot;;&quot;Yes&quot;;&quot;No&quot;"/>
    <numFmt numFmtId="188" formatCode="&quot;True&quot;;&quot;True&quot;;&quot;False&quot;"/>
    <numFmt numFmtId="189" formatCode="&quot;On&quot;;&quot;On&quot;;&quot;Off&quot;"/>
    <numFmt numFmtId="190" formatCode="[$€-2]\ #,##0.00_);[Red]\([$€-2]\ #,##0.00\)"/>
    <numFmt numFmtId="191" formatCode="_(* #,##0.000_);_(* \(#,##0.000\);_(* &quot;-&quot;??_);_(@_)"/>
    <numFmt numFmtId="192" formatCode="_(* #,##0.0000_);_(* \(#,##0.0000\);_(* &quot;-&quot;??_);_(@_)"/>
    <numFmt numFmtId="193" formatCode="_(* #,##0.00000_);_(* \(#,##0.00000\);_(* &quot;-&quot;??_);_(@_)"/>
    <numFmt numFmtId="194" formatCode="_(* #,##0.000000_);_(* \(#,##0.000000\);_(* &quot;-&quot;??_);_(@_)"/>
    <numFmt numFmtId="195" formatCode="[$-409]dddd\,\ mmmm\ dd\,\ yyyy"/>
    <numFmt numFmtId="196" formatCode="[$-409]h:mm:ss\ AM/PM"/>
    <numFmt numFmtId="197" formatCode="_(* #,##0.0_);_(* \(#,##0.0\);_(* &quot;-&quot;??_);_(@_)"/>
    <numFmt numFmtId="198" formatCode="_(* #,##0_);_(* \(#,##0\);_(* &quot;-&quot;??_);_(@_)"/>
    <numFmt numFmtId="199" formatCode="_-* #,##0\ _T_L_-;\-* #,##0\ _T_L_-;_-* &quot;-&quot;??\ _T_L_-;_-@_-"/>
    <numFmt numFmtId="200" formatCode="0.0000000"/>
    <numFmt numFmtId="201" formatCode="0.000000"/>
    <numFmt numFmtId="202" formatCode="0.00000"/>
    <numFmt numFmtId="203" formatCode="0.0"/>
    <numFmt numFmtId="204" formatCode="[$-409]dddd\,\ mmmm\ d\,\ yyyy"/>
    <numFmt numFmtId="205" formatCode="0.0%"/>
    <numFmt numFmtId="206" formatCode="dd/mm/yyyy"/>
  </numFmts>
  <fonts count="75">
    <font>
      <sz val="11"/>
      <color theme="1"/>
      <name val="Calibri"/>
      <family val="2"/>
    </font>
    <font>
      <sz val="11"/>
      <color indexed="8"/>
      <name val="Calibri"/>
      <family val="2"/>
    </font>
    <font>
      <sz val="10"/>
      <name val="Arial Cyr"/>
      <family val="0"/>
    </font>
    <font>
      <i/>
      <sz val="10"/>
      <name val="Arial"/>
      <family val="2"/>
    </font>
    <font>
      <b/>
      <i/>
      <sz val="10"/>
      <name val="AcadNusx"/>
      <family val="0"/>
    </font>
    <font>
      <b/>
      <i/>
      <sz val="12"/>
      <name val="AcadNusx"/>
      <family val="0"/>
    </font>
    <font>
      <b/>
      <i/>
      <sz val="14"/>
      <name val="Arial"/>
      <family val="2"/>
    </font>
    <font>
      <sz val="11"/>
      <name val="Arial Cyr"/>
      <family val="0"/>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Cyr"/>
      <family val="0"/>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Arial"/>
      <family val="2"/>
    </font>
    <font>
      <sz val="11"/>
      <color indexed="8"/>
      <name val="AcadNusx"/>
      <family val="0"/>
    </font>
    <font>
      <sz val="11"/>
      <color indexed="8"/>
      <name val="Arial"/>
      <family val="2"/>
    </font>
    <font>
      <sz val="12"/>
      <color indexed="8"/>
      <name val="Calibri"/>
      <family val="2"/>
    </font>
    <font>
      <sz val="12"/>
      <color indexed="8"/>
      <name val="Arial Cyr"/>
      <family val="0"/>
    </font>
    <font>
      <b/>
      <sz val="12"/>
      <color indexed="8"/>
      <name val="Arial"/>
      <family val="2"/>
    </font>
    <font>
      <sz val="12"/>
      <color indexed="8"/>
      <name val="AcadNusx"/>
      <family val="0"/>
    </font>
    <font>
      <sz val="10"/>
      <color indexed="8"/>
      <name val="Tahoma"/>
      <family val="2"/>
    </font>
    <font>
      <sz val="9"/>
      <color indexed="8"/>
      <name val="Arial"/>
      <family val="2"/>
    </font>
    <font>
      <sz val="10"/>
      <color indexed="8"/>
      <name val="Sylfaen"/>
      <family val="1"/>
    </font>
    <font>
      <sz val="10"/>
      <color indexed="8"/>
      <name val="Calibri"/>
      <family val="2"/>
    </font>
    <font>
      <sz val="10"/>
      <color indexed="8"/>
      <name val="Arial"/>
      <family val="2"/>
    </font>
    <font>
      <sz val="9"/>
      <name val="Arial"/>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Cyr"/>
      <family val="0"/>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Arial"/>
      <family val="2"/>
    </font>
    <font>
      <sz val="11"/>
      <color theme="1"/>
      <name val="AcadNusx"/>
      <family val="0"/>
    </font>
    <font>
      <sz val="11"/>
      <color theme="1"/>
      <name val="Arial"/>
      <family val="2"/>
    </font>
    <font>
      <sz val="12"/>
      <color theme="1"/>
      <name val="Arial Cyr"/>
      <family val="0"/>
    </font>
    <font>
      <b/>
      <sz val="12"/>
      <color theme="1"/>
      <name val="Arial"/>
      <family val="2"/>
    </font>
    <font>
      <sz val="12"/>
      <color theme="1"/>
      <name val="AcadNusx"/>
      <family val="0"/>
    </font>
    <font>
      <sz val="10"/>
      <color rgb="FF000000"/>
      <name val="Tahoma"/>
      <family val="2"/>
    </font>
    <font>
      <sz val="9"/>
      <color theme="1"/>
      <name val="Arial"/>
      <family val="2"/>
    </font>
    <font>
      <sz val="12"/>
      <color theme="1"/>
      <name val="Calibri"/>
      <family val="2"/>
    </font>
    <font>
      <sz val="10"/>
      <color rgb="FF000000"/>
      <name val="Sylfaen"/>
      <family val="1"/>
    </font>
    <font>
      <sz val="10"/>
      <color theme="1"/>
      <name val="Calibri"/>
      <family val="2"/>
    </font>
    <font>
      <sz val="10"/>
      <color theme="1"/>
      <name val="Arial"/>
      <family val="2"/>
    </font>
    <font>
      <sz val="9"/>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style="thin"/>
    </border>
    <border>
      <left>
        <color indexed="63"/>
      </left>
      <right style="thin"/>
      <top style="thin"/>
      <bottom style="thin"/>
    </border>
    <border>
      <left/>
      <right/>
      <top/>
      <bottom style="double"/>
    </border>
    <border>
      <left style="thin"/>
      <right>
        <color indexed="63"/>
      </right>
      <top style="thin"/>
      <bottom style="thin"/>
    </border>
    <border>
      <left/>
      <right>
        <color indexed="63"/>
      </right>
      <top style="double"/>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4">
    <xf numFmtId="0" fontId="0" fillId="0" borderId="0" xfId="0" applyFont="1" applyAlignment="1">
      <alignment/>
    </xf>
    <xf numFmtId="0" fontId="5" fillId="0" borderId="0" xfId="57" applyNumberFormat="1" applyFont="1" applyAlignment="1">
      <alignment horizontal="left" vertical="center" wrapText="1"/>
      <protection/>
    </xf>
    <xf numFmtId="0" fontId="5" fillId="0" borderId="0" xfId="57" applyNumberFormat="1" applyFont="1" applyAlignment="1">
      <alignment vertical="center" wrapText="1"/>
      <protection/>
    </xf>
    <xf numFmtId="0" fontId="3" fillId="0" borderId="0" xfId="57" applyFont="1" applyAlignment="1">
      <alignment wrapText="1"/>
      <protection/>
    </xf>
    <xf numFmtId="0" fontId="5" fillId="0" borderId="0" xfId="57" applyNumberFormat="1" applyFont="1" applyFill="1" applyAlignment="1">
      <alignment vertical="center" wrapText="1"/>
      <protection/>
    </xf>
    <xf numFmtId="0" fontId="61" fillId="0" borderId="0" xfId="57" applyFont="1" applyAlignment="1">
      <alignment horizontal="center" vertical="center" wrapText="1"/>
      <protection/>
    </xf>
    <xf numFmtId="0" fontId="62" fillId="0" borderId="0" xfId="57" applyFont="1" applyAlignment="1">
      <alignment horizontal="center" vertical="center" wrapText="1"/>
      <protection/>
    </xf>
    <xf numFmtId="0" fontId="2" fillId="0" borderId="0" xfId="57" applyAlignment="1">
      <alignment wrapText="1"/>
      <protection/>
    </xf>
    <xf numFmtId="0" fontId="2" fillId="0" borderId="0" xfId="57" applyFill="1" applyAlignment="1">
      <alignment wrapText="1"/>
      <protection/>
    </xf>
    <xf numFmtId="0" fontId="61" fillId="33" borderId="10" xfId="57" applyFont="1" applyFill="1" applyBorder="1" applyAlignment="1">
      <alignment horizontal="center" vertical="center" wrapText="1"/>
      <protection/>
    </xf>
    <xf numFmtId="0" fontId="3" fillId="0" borderId="11" xfId="57" applyFont="1" applyBorder="1" applyAlignment="1">
      <alignment horizontal="left" wrapText="1"/>
      <protection/>
    </xf>
    <xf numFmtId="0" fontId="61" fillId="0" borderId="10" xfId="57" applyFont="1" applyFill="1" applyBorder="1" applyAlignment="1">
      <alignment horizontal="center" vertical="center" wrapText="1"/>
      <protection/>
    </xf>
    <xf numFmtId="0" fontId="4" fillId="0" borderId="11" xfId="57" applyNumberFormat="1" applyFont="1" applyBorder="1" applyAlignment="1">
      <alignment horizontal="left" vertical="center" wrapText="1"/>
      <protection/>
    </xf>
    <xf numFmtId="0" fontId="3" fillId="0" borderId="11" xfId="57" applyFont="1" applyBorder="1" applyAlignment="1">
      <alignment horizontal="center" wrapText="1"/>
      <protection/>
    </xf>
    <xf numFmtId="0" fontId="3" fillId="0" borderId="11" xfId="57" applyFont="1" applyFill="1" applyBorder="1" applyAlignment="1">
      <alignment horizontal="center" wrapText="1"/>
      <protection/>
    </xf>
    <xf numFmtId="0" fontId="63" fillId="34" borderId="10" xfId="57" applyFont="1" applyFill="1" applyBorder="1" applyAlignment="1">
      <alignment horizontal="center" vertical="center" wrapText="1"/>
      <protection/>
    </xf>
    <xf numFmtId="0" fontId="0" fillId="34" borderId="0" xfId="0" applyFill="1" applyAlignment="1">
      <alignment/>
    </xf>
    <xf numFmtId="0" fontId="61" fillId="0" borderId="0" xfId="57" applyFont="1" applyBorder="1" applyAlignment="1">
      <alignment horizontal="center" vertical="center" wrapText="1"/>
      <protection/>
    </xf>
    <xf numFmtId="0" fontId="0" fillId="34" borderId="0" xfId="0" applyFill="1" applyBorder="1" applyAlignment="1">
      <alignment/>
    </xf>
    <xf numFmtId="0" fontId="3" fillId="0" borderId="0" xfId="57" applyFont="1" applyBorder="1" applyAlignment="1">
      <alignment wrapText="1"/>
      <protection/>
    </xf>
    <xf numFmtId="1" fontId="0" fillId="34" borderId="0" xfId="0" applyNumberFormat="1" applyFill="1" applyBorder="1" applyAlignment="1">
      <alignment/>
    </xf>
    <xf numFmtId="0" fontId="62" fillId="0" borderId="0" xfId="57" applyFont="1" applyBorder="1" applyAlignment="1">
      <alignment horizontal="center" vertical="center" wrapText="1"/>
      <protection/>
    </xf>
    <xf numFmtId="0" fontId="3" fillId="0" borderId="0" xfId="57" applyFont="1" applyFill="1" applyAlignment="1">
      <alignment wrapText="1"/>
      <protection/>
    </xf>
    <xf numFmtId="0" fontId="3" fillId="0" borderId="0" xfId="57" applyFont="1" applyFill="1" applyBorder="1" applyAlignment="1">
      <alignment wrapText="1"/>
      <protection/>
    </xf>
    <xf numFmtId="0" fontId="61" fillId="0" borderId="0" xfId="57" applyFont="1" applyFill="1" applyBorder="1" applyAlignment="1">
      <alignment horizontal="center" vertical="center" wrapText="1"/>
      <protection/>
    </xf>
    <xf numFmtId="203" fontId="7" fillId="0" borderId="0" xfId="57" applyNumberFormat="1" applyFont="1" applyFill="1" applyBorder="1" applyAlignment="1">
      <alignment horizontal="center" vertical="center" wrapText="1"/>
      <protection/>
    </xf>
    <xf numFmtId="0" fontId="62" fillId="0" borderId="0" xfId="57" applyFont="1" applyFill="1" applyBorder="1" applyAlignment="1">
      <alignment horizontal="center" vertical="center" wrapText="1"/>
      <protection/>
    </xf>
    <xf numFmtId="0" fontId="62" fillId="0" borderId="0" xfId="57" applyFont="1" applyFill="1" applyAlignment="1">
      <alignment horizontal="center" vertical="center" wrapText="1"/>
      <protection/>
    </xf>
    <xf numFmtId="43" fontId="64" fillId="34" borderId="10" xfId="42" applyFont="1" applyFill="1" applyBorder="1" applyAlignment="1">
      <alignment horizontal="center" vertical="center" wrapText="1"/>
    </xf>
    <xf numFmtId="43" fontId="65" fillId="33" borderId="10" xfId="42" applyFont="1" applyFill="1" applyBorder="1" applyAlignment="1">
      <alignment vertical="center" wrapText="1"/>
    </xf>
    <xf numFmtId="43" fontId="65" fillId="33" borderId="10" xfId="42" applyFont="1" applyFill="1" applyBorder="1" applyAlignment="1">
      <alignment horizontal="center" vertical="center" wrapText="1"/>
    </xf>
    <xf numFmtId="43" fontId="66" fillId="33" borderId="10" xfId="42" applyFont="1" applyFill="1" applyBorder="1" applyAlignment="1">
      <alignment horizontal="center" vertical="center" wrapText="1"/>
    </xf>
    <xf numFmtId="43" fontId="65" fillId="0" borderId="10" xfId="42" applyFont="1" applyFill="1" applyBorder="1" applyAlignment="1">
      <alignment vertical="center" wrapText="1"/>
    </xf>
    <xf numFmtId="43" fontId="65" fillId="0" borderId="10" xfId="42" applyFont="1" applyFill="1" applyBorder="1" applyAlignment="1">
      <alignment horizontal="center" vertical="center" wrapText="1"/>
    </xf>
    <xf numFmtId="43" fontId="66" fillId="0" borderId="10" xfId="42" applyFont="1" applyFill="1" applyBorder="1" applyAlignment="1">
      <alignment horizontal="center" vertical="center" wrapText="1"/>
    </xf>
    <xf numFmtId="9" fontId="65" fillId="0" borderId="10" xfId="42" applyNumberFormat="1" applyFont="1" applyFill="1" applyBorder="1" applyAlignment="1">
      <alignment horizontal="center" vertical="center" wrapText="1"/>
    </xf>
    <xf numFmtId="2" fontId="67" fillId="34" borderId="12" xfId="0" applyNumberFormat="1" applyFont="1" applyFill="1" applyBorder="1" applyAlignment="1">
      <alignment horizontal="center" vertical="center" wrapText="1"/>
    </xf>
    <xf numFmtId="0" fontId="61" fillId="0" borderId="13" xfId="57" applyFont="1" applyFill="1" applyBorder="1" applyAlignment="1">
      <alignment horizontal="center" vertical="center" wrapText="1"/>
      <protection/>
    </xf>
    <xf numFmtId="0" fontId="61" fillId="33" borderId="13" xfId="57" applyFont="1" applyFill="1" applyBorder="1" applyAlignment="1">
      <alignment horizontal="center" vertical="center" wrapText="1"/>
      <protection/>
    </xf>
    <xf numFmtId="0" fontId="6" fillId="0" borderId="14" xfId="57" applyNumberFormat="1" applyFont="1" applyBorder="1" applyAlignment="1">
      <alignment horizontal="center" vertical="center" wrapText="1"/>
      <protection/>
    </xf>
    <xf numFmtId="0" fontId="61" fillId="0" borderId="15" xfId="57" applyFont="1" applyFill="1" applyBorder="1" applyAlignment="1">
      <alignment horizontal="center" vertical="center" wrapText="1"/>
      <protection/>
    </xf>
    <xf numFmtId="0" fontId="61" fillId="0" borderId="13" xfId="57" applyFont="1" applyFill="1" applyBorder="1" applyAlignment="1">
      <alignment horizontal="center" vertical="center" wrapText="1"/>
      <protection/>
    </xf>
    <xf numFmtId="0" fontId="61" fillId="33" borderId="15" xfId="57" applyFont="1" applyFill="1" applyBorder="1" applyAlignment="1">
      <alignment horizontal="center" vertical="center" wrapText="1"/>
      <protection/>
    </xf>
    <xf numFmtId="0" fontId="61" fillId="33" borderId="13" xfId="57" applyFont="1" applyFill="1" applyBorder="1" applyAlignment="1">
      <alignment horizontal="center" vertical="center" wrapText="1"/>
      <protection/>
    </xf>
    <xf numFmtId="0" fontId="3" fillId="0" borderId="16" xfId="57" applyFont="1" applyBorder="1" applyAlignment="1">
      <alignment horizontal="center" wrapText="1"/>
      <protection/>
    </xf>
    <xf numFmtId="0" fontId="8" fillId="0" borderId="10" xfId="57" applyFont="1" applyFill="1" applyBorder="1" applyAlignment="1">
      <alignment horizontal="center" vertical="center" wrapText="1"/>
      <protection/>
    </xf>
    <xf numFmtId="0" fontId="8" fillId="0" borderId="10" xfId="57" applyFont="1" applyBorder="1" applyAlignment="1">
      <alignment horizontal="center" vertical="center"/>
      <protection/>
    </xf>
    <xf numFmtId="0" fontId="8" fillId="0" borderId="10" xfId="0" applyFont="1" applyBorder="1" applyAlignment="1">
      <alignment horizontal="center" vertical="center" wrapText="1"/>
    </xf>
    <xf numFmtId="0" fontId="68" fillId="0" borderId="10" xfId="0" applyFont="1" applyFill="1" applyBorder="1" applyAlignment="1">
      <alignment horizontal="center" vertical="center" wrapText="1"/>
    </xf>
    <xf numFmtId="0" fontId="0" fillId="34" borderId="10" xfId="0" applyFill="1" applyBorder="1" applyAlignment="1">
      <alignment horizontal="center" vertical="center"/>
    </xf>
    <xf numFmtId="14" fontId="4" fillId="0" borderId="16" xfId="57" applyNumberFormat="1" applyFont="1" applyBorder="1" applyAlignment="1">
      <alignment horizontal="center" vertical="center" wrapText="1"/>
      <protection/>
    </xf>
    <xf numFmtId="43" fontId="69" fillId="34" borderId="10" xfId="42" applyFont="1" applyFill="1" applyBorder="1" applyAlignment="1">
      <alignment horizontal="center" vertical="center"/>
    </xf>
    <xf numFmtId="0" fontId="61" fillId="33" borderId="17" xfId="57" applyFont="1" applyFill="1" applyBorder="1" applyAlignment="1">
      <alignment horizontal="center" vertical="center" wrapText="1"/>
      <protection/>
    </xf>
    <xf numFmtId="0" fontId="61" fillId="0" borderId="17" xfId="57" applyFont="1" applyFill="1" applyBorder="1" applyAlignment="1">
      <alignment horizontal="center" vertical="center" wrapText="1"/>
      <protection/>
    </xf>
    <xf numFmtId="0" fontId="8" fillId="0" borderId="10" xfId="57" applyFont="1" applyBorder="1" applyAlignment="1">
      <alignment horizontal="center" vertical="center" wrapText="1"/>
      <protection/>
    </xf>
    <xf numFmtId="0" fontId="70" fillId="34" borderId="18" xfId="0" applyFont="1" applyFill="1" applyBorder="1" applyAlignment="1">
      <alignment horizontal="left" vertical="center" wrapText="1"/>
    </xf>
    <xf numFmtId="0" fontId="71" fillId="0" borderId="10" xfId="0" applyFont="1" applyBorder="1" applyAlignment="1">
      <alignment horizontal="center" vertical="center" wrapText="1"/>
    </xf>
    <xf numFmtId="0" fontId="72" fillId="0" borderId="10" xfId="0" applyFont="1" applyFill="1" applyBorder="1" applyAlignment="1">
      <alignment horizontal="center" vertical="center" wrapText="1"/>
    </xf>
    <xf numFmtId="0" fontId="70" fillId="0" borderId="18" xfId="0" applyFont="1" applyFill="1" applyBorder="1" applyAlignment="1">
      <alignment horizontal="left" vertical="center" wrapText="1"/>
    </xf>
    <xf numFmtId="0" fontId="40" fillId="0" borderId="10" xfId="57" applyFont="1" applyBorder="1" applyAlignment="1">
      <alignment horizontal="center" vertical="center"/>
      <protection/>
    </xf>
    <xf numFmtId="0" fontId="40" fillId="0" borderId="10" xfId="57" applyFont="1" applyBorder="1" applyAlignment="1">
      <alignment horizontal="center"/>
      <protection/>
    </xf>
    <xf numFmtId="0" fontId="73" fillId="0" borderId="10" xfId="0" applyFont="1" applyBorder="1" applyAlignment="1">
      <alignment horizontal="center" wrapText="1"/>
    </xf>
    <xf numFmtId="0" fontId="8" fillId="0" borderId="10" xfId="0" applyFont="1" applyFill="1" applyBorder="1" applyAlignment="1">
      <alignment horizontal="center" vertical="center" wrapText="1"/>
    </xf>
    <xf numFmtId="0" fontId="74" fillId="0" borderId="18"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view="pageBreakPreview" zoomScale="60" zoomScalePageLayoutView="0" workbookViewId="0" topLeftCell="A1">
      <selection activeCell="C9" sqref="C9"/>
    </sheetView>
  </sheetViews>
  <sheetFormatPr defaultColWidth="9.140625" defaultRowHeight="15"/>
  <cols>
    <col min="1" max="1" width="8.140625" style="7" customWidth="1"/>
    <col min="2" max="2" width="28.7109375" style="7" customWidth="1"/>
    <col min="3" max="3" width="129.421875" style="7" customWidth="1"/>
    <col min="4" max="4" width="24.421875" style="7" bestFit="1" customWidth="1"/>
    <col min="5" max="5" width="12.140625" style="7" bestFit="1" customWidth="1"/>
    <col min="6" max="6" width="14.140625" style="8" bestFit="1" customWidth="1"/>
    <col min="7" max="7" width="13.57421875" style="8" customWidth="1"/>
    <col min="8" max="8" width="14.421875" style="8" bestFit="1" customWidth="1"/>
    <col min="9" max="9" width="14.00390625" style="7" bestFit="1" customWidth="1"/>
    <col min="10" max="10" width="13.00390625" style="7" bestFit="1" customWidth="1"/>
    <col min="11" max="11" width="14.00390625" style="7" bestFit="1" customWidth="1"/>
    <col min="12" max="12" width="6.140625" style="8" bestFit="1" customWidth="1"/>
    <col min="13" max="13" width="15.00390625" style="7" customWidth="1"/>
    <col min="14" max="14" width="9.00390625" style="7" customWidth="1"/>
    <col min="15" max="16384" width="9.140625" style="7" customWidth="1"/>
  </cols>
  <sheetData>
    <row r="1" spans="1:12" s="3" customFormat="1" ht="15" customHeight="1">
      <c r="A1" s="1"/>
      <c r="B1" s="2"/>
      <c r="C1" s="2"/>
      <c r="D1" s="2"/>
      <c r="F1" s="4"/>
      <c r="G1" s="4"/>
      <c r="H1" s="4"/>
      <c r="L1" s="22"/>
    </row>
    <row r="2" spans="1:12" s="3" customFormat="1" ht="19.5" customHeight="1" thickBot="1">
      <c r="A2" s="39" t="s">
        <v>37</v>
      </c>
      <c r="B2" s="39"/>
      <c r="C2" s="39"/>
      <c r="D2" s="39"/>
      <c r="E2" s="39"/>
      <c r="F2" s="39"/>
      <c r="G2" s="39"/>
      <c r="H2" s="39"/>
      <c r="I2" s="39"/>
      <c r="J2" s="39"/>
      <c r="K2" s="39"/>
      <c r="L2" s="22"/>
    </row>
    <row r="3" spans="1:15" s="3" customFormat="1" ht="13.5" customHeight="1" thickTop="1">
      <c r="A3" s="50"/>
      <c r="B3" s="50"/>
      <c r="C3" s="12"/>
      <c r="D3" s="12"/>
      <c r="E3" s="13"/>
      <c r="F3" s="13"/>
      <c r="G3" s="14"/>
      <c r="H3" s="14"/>
      <c r="I3" s="44"/>
      <c r="J3" s="44"/>
      <c r="K3" s="10"/>
      <c r="L3" s="23"/>
      <c r="M3" s="19"/>
      <c r="N3" s="19"/>
      <c r="O3" s="19"/>
    </row>
    <row r="4" spans="1:15" s="5" customFormat="1" ht="75">
      <c r="A4" s="9" t="s">
        <v>0</v>
      </c>
      <c r="B4" s="9" t="s">
        <v>18</v>
      </c>
      <c r="C4" s="9" t="s">
        <v>1</v>
      </c>
      <c r="D4" s="9" t="s">
        <v>34</v>
      </c>
      <c r="E4" s="9" t="s">
        <v>2</v>
      </c>
      <c r="F4" s="9" t="s">
        <v>3</v>
      </c>
      <c r="G4" s="9" t="s">
        <v>4</v>
      </c>
      <c r="H4" s="9" t="s">
        <v>8</v>
      </c>
      <c r="I4" s="9" t="s">
        <v>9</v>
      </c>
      <c r="J4" s="9" t="s">
        <v>10</v>
      </c>
      <c r="K4" s="9" t="s">
        <v>5</v>
      </c>
      <c r="L4" s="24"/>
      <c r="M4" s="17"/>
      <c r="N4" s="17"/>
      <c r="O4" s="17"/>
    </row>
    <row r="5" spans="1:15" s="16" customFormat="1" ht="242.25">
      <c r="A5" s="49">
        <v>1</v>
      </c>
      <c r="B5" s="54" t="s">
        <v>16</v>
      </c>
      <c r="C5" s="45" t="s">
        <v>35</v>
      </c>
      <c r="D5" s="48"/>
      <c r="E5" s="15" t="s">
        <v>11</v>
      </c>
      <c r="F5" s="36">
        <v>2</v>
      </c>
      <c r="G5" s="51"/>
      <c r="H5" s="28">
        <f>G5*F5</f>
        <v>0</v>
      </c>
      <c r="I5" s="28"/>
      <c r="J5" s="28">
        <f aca="true" t="shared" si="0" ref="J5:J15">I5*F5</f>
        <v>0</v>
      </c>
      <c r="K5" s="28">
        <f aca="true" t="shared" si="1" ref="K5:K14">J5+H5</f>
        <v>0</v>
      </c>
      <c r="L5" s="25"/>
      <c r="M5" s="20"/>
      <c r="N5" s="18"/>
      <c r="O5" s="18"/>
    </row>
    <row r="6" spans="1:15" s="16" customFormat="1" ht="15.75">
      <c r="A6" s="49">
        <v>2</v>
      </c>
      <c r="B6" s="54" t="s">
        <v>19</v>
      </c>
      <c r="C6" s="46" t="s">
        <v>20</v>
      </c>
      <c r="D6" s="48"/>
      <c r="E6" s="15" t="s">
        <v>11</v>
      </c>
      <c r="F6" s="36">
        <v>3</v>
      </c>
      <c r="G6" s="51"/>
      <c r="H6" s="28">
        <f aca="true" t="shared" si="2" ref="H6:H15">G6*F6</f>
        <v>0</v>
      </c>
      <c r="I6" s="28"/>
      <c r="J6" s="28">
        <f t="shared" si="0"/>
        <v>0</v>
      </c>
      <c r="K6" s="28">
        <f t="shared" si="1"/>
        <v>0</v>
      </c>
      <c r="L6" s="25"/>
      <c r="M6" s="20"/>
      <c r="N6" s="18"/>
      <c r="O6" s="18"/>
    </row>
    <row r="7" spans="1:15" s="16" customFormat="1" ht="25.5">
      <c r="A7" s="49">
        <v>3</v>
      </c>
      <c r="B7" s="54" t="s">
        <v>17</v>
      </c>
      <c r="C7" s="54" t="s">
        <v>29</v>
      </c>
      <c r="D7" s="59"/>
      <c r="E7" s="15" t="s">
        <v>11</v>
      </c>
      <c r="F7" s="36">
        <v>2</v>
      </c>
      <c r="G7" s="51"/>
      <c r="H7" s="28">
        <f t="shared" si="2"/>
        <v>0</v>
      </c>
      <c r="I7" s="28"/>
      <c r="J7" s="28">
        <f t="shared" si="0"/>
        <v>0</v>
      </c>
      <c r="K7" s="28">
        <f t="shared" si="1"/>
        <v>0</v>
      </c>
      <c r="L7" s="25"/>
      <c r="M7" s="20"/>
      <c r="N7" s="18"/>
      <c r="O7" s="18"/>
    </row>
    <row r="8" spans="1:15" s="16" customFormat="1" ht="89.25">
      <c r="A8" s="49">
        <v>4</v>
      </c>
      <c r="B8" s="54" t="s">
        <v>15</v>
      </c>
      <c r="C8" s="62" t="s">
        <v>21</v>
      </c>
      <c r="D8" s="60"/>
      <c r="E8" s="15" t="s">
        <v>11</v>
      </c>
      <c r="F8" s="36">
        <f>41+41+45+26+31+130+165+167+184+107+104+82-50</f>
        <v>1073</v>
      </c>
      <c r="G8" s="51"/>
      <c r="H8" s="28">
        <f t="shared" si="2"/>
        <v>0</v>
      </c>
      <c r="I8" s="28"/>
      <c r="J8" s="28">
        <f t="shared" si="0"/>
        <v>0</v>
      </c>
      <c r="K8" s="28">
        <f t="shared" si="1"/>
        <v>0</v>
      </c>
      <c r="L8" s="25"/>
      <c r="M8" s="20"/>
      <c r="N8" s="18"/>
      <c r="O8" s="18"/>
    </row>
    <row r="9" spans="1:15" s="16" customFormat="1" ht="127.5">
      <c r="A9" s="49">
        <v>5</v>
      </c>
      <c r="B9" s="55" t="s">
        <v>27</v>
      </c>
      <c r="C9" s="63" t="s">
        <v>25</v>
      </c>
      <c r="D9" s="60"/>
      <c r="E9" s="15" t="s">
        <v>11</v>
      </c>
      <c r="F9" s="36">
        <v>50</v>
      </c>
      <c r="G9" s="51"/>
      <c r="H9" s="28">
        <f t="shared" si="2"/>
        <v>0</v>
      </c>
      <c r="I9" s="28"/>
      <c r="J9" s="28">
        <f t="shared" si="0"/>
        <v>0</v>
      </c>
      <c r="K9" s="28">
        <f t="shared" si="1"/>
        <v>0</v>
      </c>
      <c r="L9" s="25"/>
      <c r="M9" s="20"/>
      <c r="N9" s="18"/>
      <c r="O9" s="18"/>
    </row>
    <row r="10" spans="1:15" s="16" customFormat="1" ht="15.75">
      <c r="A10" s="49">
        <v>6</v>
      </c>
      <c r="B10" s="56" t="s">
        <v>13</v>
      </c>
      <c r="C10" s="56" t="s">
        <v>22</v>
      </c>
      <c r="D10" s="61"/>
      <c r="E10" s="15" t="s">
        <v>11</v>
      </c>
      <c r="F10" s="36">
        <f>F9+F8</f>
        <v>1123</v>
      </c>
      <c r="G10" s="51"/>
      <c r="H10" s="28">
        <f t="shared" si="2"/>
        <v>0</v>
      </c>
      <c r="I10" s="28"/>
      <c r="J10" s="28">
        <f t="shared" si="0"/>
        <v>0</v>
      </c>
      <c r="K10" s="28">
        <f t="shared" si="1"/>
        <v>0</v>
      </c>
      <c r="L10" s="25"/>
      <c r="M10" s="20"/>
      <c r="N10" s="18"/>
      <c r="O10" s="18"/>
    </row>
    <row r="11" spans="1:15" s="16" customFormat="1" ht="25.5">
      <c r="A11" s="49">
        <v>7</v>
      </c>
      <c r="B11" s="47" t="s">
        <v>23</v>
      </c>
      <c r="C11" s="57" t="s">
        <v>24</v>
      </c>
      <c r="D11" s="61"/>
      <c r="E11" s="15" t="s">
        <v>11</v>
      </c>
      <c r="F11" s="36">
        <f>5+3+3+7+6+8+7+5+2+4+4+4</f>
        <v>58</v>
      </c>
      <c r="G11" s="51"/>
      <c r="H11" s="28">
        <f t="shared" si="2"/>
        <v>0</v>
      </c>
      <c r="I11" s="28"/>
      <c r="J11" s="28">
        <f t="shared" si="0"/>
        <v>0</v>
      </c>
      <c r="K11" s="28">
        <f t="shared" si="1"/>
        <v>0</v>
      </c>
      <c r="L11" s="25"/>
      <c r="M11" s="20"/>
      <c r="N11" s="18"/>
      <c r="O11" s="18"/>
    </row>
    <row r="12" spans="1:15" s="16" customFormat="1" ht="45">
      <c r="A12" s="49">
        <v>8</v>
      </c>
      <c r="B12" s="58" t="s">
        <v>26</v>
      </c>
      <c r="C12" s="63" t="s">
        <v>28</v>
      </c>
      <c r="D12" s="61"/>
      <c r="E12" s="15" t="s">
        <v>11</v>
      </c>
      <c r="F12" s="36">
        <f>5+3+3+7+6+5+6+4+2+3+3+3</f>
        <v>50</v>
      </c>
      <c r="G12" s="51"/>
      <c r="H12" s="28">
        <f t="shared" si="2"/>
        <v>0</v>
      </c>
      <c r="I12" s="28"/>
      <c r="J12" s="28">
        <f t="shared" si="0"/>
        <v>0</v>
      </c>
      <c r="K12" s="28">
        <f t="shared" si="1"/>
        <v>0</v>
      </c>
      <c r="L12" s="25"/>
      <c r="M12" s="20"/>
      <c r="N12" s="18"/>
      <c r="O12" s="18"/>
    </row>
    <row r="13" spans="1:15" s="16" customFormat="1" ht="15.75">
      <c r="A13" s="49">
        <v>9</v>
      </c>
      <c r="B13" s="56" t="s">
        <v>14</v>
      </c>
      <c r="C13" s="56" t="s">
        <v>33</v>
      </c>
      <c r="D13" s="61"/>
      <c r="E13" s="15" t="s">
        <v>12</v>
      </c>
      <c r="F13" s="36">
        <v>13000</v>
      </c>
      <c r="G13" s="51"/>
      <c r="H13" s="28">
        <f t="shared" si="2"/>
        <v>0</v>
      </c>
      <c r="I13" s="28"/>
      <c r="J13" s="28">
        <f t="shared" si="0"/>
        <v>0</v>
      </c>
      <c r="K13" s="28">
        <f t="shared" si="1"/>
        <v>0</v>
      </c>
      <c r="L13" s="25"/>
      <c r="M13" s="20"/>
      <c r="N13" s="18"/>
      <c r="O13" s="18"/>
    </row>
    <row r="14" spans="1:15" s="16" customFormat="1" ht="15.75">
      <c r="A14" s="49">
        <v>10</v>
      </c>
      <c r="B14" s="56" t="s">
        <v>31</v>
      </c>
      <c r="C14" s="56" t="s">
        <v>32</v>
      </c>
      <c r="D14" s="61"/>
      <c r="E14" s="15" t="s">
        <v>12</v>
      </c>
      <c r="F14" s="36">
        <v>10000</v>
      </c>
      <c r="G14" s="51"/>
      <c r="H14" s="28">
        <f t="shared" si="2"/>
        <v>0</v>
      </c>
      <c r="I14" s="28"/>
      <c r="J14" s="28">
        <f t="shared" si="0"/>
        <v>0</v>
      </c>
      <c r="K14" s="28">
        <f t="shared" si="1"/>
        <v>0</v>
      </c>
      <c r="L14" s="25"/>
      <c r="M14" s="20"/>
      <c r="N14" s="18"/>
      <c r="O14" s="18"/>
    </row>
    <row r="15" spans="1:15" s="16" customFormat="1" ht="15.75">
      <c r="A15" s="49">
        <v>11</v>
      </c>
      <c r="B15" s="56" t="s">
        <v>30</v>
      </c>
      <c r="C15" s="56" t="s">
        <v>30</v>
      </c>
      <c r="D15" s="61"/>
      <c r="E15" s="15" t="s">
        <v>11</v>
      </c>
      <c r="F15" s="36">
        <v>4</v>
      </c>
      <c r="G15" s="51"/>
      <c r="H15" s="28">
        <f t="shared" si="2"/>
        <v>0</v>
      </c>
      <c r="I15" s="28"/>
      <c r="J15" s="28">
        <f t="shared" si="0"/>
        <v>0</v>
      </c>
      <c r="K15" s="28">
        <f>J15+H15</f>
        <v>0</v>
      </c>
      <c r="L15" s="25"/>
      <c r="M15" s="20"/>
      <c r="N15" s="18"/>
      <c r="O15" s="18"/>
    </row>
    <row r="16" spans="1:15" s="6" customFormat="1" ht="15" customHeight="1">
      <c r="A16" s="42" t="s">
        <v>6</v>
      </c>
      <c r="B16" s="52"/>
      <c r="C16" s="43"/>
      <c r="D16" s="38"/>
      <c r="E16" s="9"/>
      <c r="F16" s="29"/>
      <c r="G16" s="30"/>
      <c r="H16" s="31">
        <f>SUM(H5:H15)</f>
        <v>0</v>
      </c>
      <c r="I16" s="30"/>
      <c r="J16" s="31">
        <f>SUM(J5:J15)</f>
        <v>0</v>
      </c>
      <c r="K16" s="31">
        <f>SUM(K5:K15)</f>
        <v>0</v>
      </c>
      <c r="L16" s="26"/>
      <c r="M16" s="21"/>
      <c r="N16" s="21"/>
      <c r="O16" s="21"/>
    </row>
    <row r="17" spans="1:15" s="6" customFormat="1" ht="15" customHeight="1">
      <c r="A17" s="40" t="s">
        <v>38</v>
      </c>
      <c r="B17" s="53"/>
      <c r="C17" s="41"/>
      <c r="D17" s="37"/>
      <c r="E17" s="11"/>
      <c r="F17" s="32"/>
      <c r="G17" s="33"/>
      <c r="H17" s="33"/>
      <c r="I17" s="33"/>
      <c r="J17" s="35"/>
      <c r="K17" s="34"/>
      <c r="L17" s="26"/>
      <c r="M17" s="21"/>
      <c r="N17" s="21"/>
      <c r="O17" s="21"/>
    </row>
    <row r="18" spans="1:12" s="6" customFormat="1" ht="15" customHeight="1">
      <c r="A18" s="42" t="s">
        <v>6</v>
      </c>
      <c r="B18" s="52"/>
      <c r="C18" s="43"/>
      <c r="D18" s="38"/>
      <c r="E18" s="9"/>
      <c r="F18" s="29"/>
      <c r="G18" s="30"/>
      <c r="H18" s="30"/>
      <c r="I18" s="30"/>
      <c r="J18" s="30"/>
      <c r="K18" s="31">
        <f>K17+K16</f>
        <v>0</v>
      </c>
      <c r="L18" s="27"/>
    </row>
    <row r="19" spans="1:12" s="6" customFormat="1" ht="15" customHeight="1">
      <c r="A19" s="40" t="s">
        <v>7</v>
      </c>
      <c r="B19" s="53"/>
      <c r="C19" s="41"/>
      <c r="D19" s="37"/>
      <c r="E19" s="11"/>
      <c r="F19" s="32"/>
      <c r="G19" s="33"/>
      <c r="H19" s="33"/>
      <c r="I19" s="33"/>
      <c r="J19" s="35">
        <v>0.18</v>
      </c>
      <c r="K19" s="34">
        <f>K18*18%</f>
        <v>0</v>
      </c>
      <c r="L19" s="27"/>
    </row>
    <row r="20" spans="1:12" s="6" customFormat="1" ht="15" customHeight="1">
      <c r="A20" s="42" t="s">
        <v>36</v>
      </c>
      <c r="B20" s="52"/>
      <c r="C20" s="43"/>
      <c r="D20" s="38"/>
      <c r="E20" s="9"/>
      <c r="F20" s="29"/>
      <c r="G20" s="30"/>
      <c r="H20" s="30"/>
      <c r="I20" s="30"/>
      <c r="J20" s="30"/>
      <c r="K20" s="31">
        <f>K19+K18</f>
        <v>0</v>
      </c>
      <c r="L20" s="27"/>
    </row>
    <row r="26" ht="15" customHeight="1"/>
  </sheetData>
  <sheetProtection/>
  <mergeCells count="8">
    <mergeCell ref="A18:C18"/>
    <mergeCell ref="A17:C17"/>
    <mergeCell ref="A16:C16"/>
    <mergeCell ref="A2:K2"/>
    <mergeCell ref="I3:J3"/>
    <mergeCell ref="A3:B3"/>
    <mergeCell ref="A20:C20"/>
    <mergeCell ref="A19:C19"/>
  </mergeCells>
  <printOptions horizontalCentered="1"/>
  <pageMargins left="0" right="0" top="0.37" bottom="0" header="0.15748031496063" footer="0.1574803149606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2018-08-24T06:24:34Z</dcterms:modified>
  <cp:category/>
  <cp:version/>
  <cp:contentType/>
  <cp:contentStatus/>
</cp:coreProperties>
</file>